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1\апрель\"/>
    </mc:Choice>
  </mc:AlternateContent>
  <bookViews>
    <workbookView xWindow="0" yWindow="0" windowWidth="28800" windowHeight="12435"/>
  </bookViews>
  <sheets>
    <sheet name="апрель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3" i="8" l="1"/>
  <c r="B27" i="8"/>
  <c r="B26" i="8" l="1"/>
  <c r="B9" i="8"/>
  <c r="B5" i="8"/>
  <c r="B20" i="8"/>
  <c r="B119" i="8"/>
  <c r="B11" i="8" l="1"/>
  <c r="B120" i="8" l="1"/>
  <c r="B4" i="8" l="1"/>
  <c r="B121" i="8"/>
  <c r="B30" i="8"/>
  <c r="B14" i="8"/>
  <c r="B12" i="8"/>
  <c r="B136" i="8" l="1"/>
  <c r="B19" i="8"/>
  <c r="B25" i="8"/>
  <c r="B2" i="8"/>
</calcChain>
</file>

<file path=xl/comments1.xml><?xml version="1.0" encoding="utf-8"?>
<comments xmlns="http://schemas.openxmlformats.org/spreadsheetml/2006/main">
  <authors>
    <author>o.sviridova</author>
  </authors>
  <commentList>
    <comment ref="C2" authorId="0" shapeId="0">
      <text>
        <r>
          <rPr>
            <b/>
            <sz val="9"/>
            <color indexed="81"/>
            <rFont val="Tahoma"/>
            <family val="2"/>
            <charset val="204"/>
          </rPr>
          <t>o.sviridova: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<sst xmlns="http://schemas.openxmlformats.org/spreadsheetml/2006/main" count="130" uniqueCount="78">
  <si>
    <t>Административные расходы:</t>
  </si>
  <si>
    <t>Обслуживание сайта</t>
  </si>
  <si>
    <t>Прохождение ежегодного аудита</t>
  </si>
  <si>
    <t>Комиссия банка</t>
  </si>
  <si>
    <t xml:space="preserve">Оплата аренды офиса и электроэнергия </t>
  </si>
  <si>
    <t>Расходы по программам:</t>
  </si>
  <si>
    <t>Брошенные дети в больнице</t>
  </si>
  <si>
    <t>Оплата труда нянь</t>
  </si>
  <si>
    <t>Оплата анализов нянь, лекарств и средств гигиены</t>
  </si>
  <si>
    <t>Оплата доставка средств гигиены, лекарств</t>
  </si>
  <si>
    <t>Доступная помощь</t>
  </si>
  <si>
    <t>Оплата общих лекарств, продуктов, анализов патронажных нянь, хоз.товаров в больницу</t>
  </si>
  <si>
    <t>Оплата общего трансфера (для нянь между больницами,   для переезда сопровождающих из интернатов между аэропортами)</t>
  </si>
  <si>
    <t>Оплата занятий логопеда, педагогов +налог</t>
  </si>
  <si>
    <t>Оплата ухода патронажной няни</t>
  </si>
  <si>
    <t>Оплата трансфера</t>
  </si>
  <si>
    <t>Оплата анализов, лекарств</t>
  </si>
  <si>
    <t xml:space="preserve">Оплата ухода патронажной няни </t>
  </si>
  <si>
    <t xml:space="preserve">оплата ухода патронажной няни </t>
  </si>
  <si>
    <t>Алла Л., Республика Саха</t>
  </si>
  <si>
    <t xml:space="preserve">Семен К., Приморский край </t>
  </si>
  <si>
    <t xml:space="preserve"> Оплата ухода патронажной няни</t>
  </si>
  <si>
    <t xml:space="preserve"> Оплата анализов, лекарств</t>
  </si>
  <si>
    <t xml:space="preserve"> Оплата трансфера</t>
  </si>
  <si>
    <t>оплата ухода патронажной няни</t>
  </si>
  <si>
    <t>Выездные медицинские консультации для региональных детей-сирот</t>
  </si>
  <si>
    <t>Зарплаты сотрудников и налоги</t>
  </si>
  <si>
    <t xml:space="preserve">Оплата труда координаторов и налоги                                                                                                                      </t>
  </si>
  <si>
    <t>Медсопровождение сиротских учреждений</t>
  </si>
  <si>
    <t>Яша Б.</t>
  </si>
  <si>
    <t>Настя Ц.</t>
  </si>
  <si>
    <t>Катя М.</t>
  </si>
  <si>
    <t>Луиза М.</t>
  </si>
  <si>
    <t xml:space="preserve">Оплата интернета в офисе и мобильной связи координаторов в офис </t>
  </si>
  <si>
    <t xml:space="preserve">Оплата труда координаторов программы                                                                                                                    </t>
  </si>
  <si>
    <t>Бытовые нужды офиса</t>
  </si>
  <si>
    <t>Сергей Х.</t>
  </si>
  <si>
    <t>Азалия З.</t>
  </si>
  <si>
    <t>Александр Г.</t>
  </si>
  <si>
    <t>Оплата лекарств, анализов, питание</t>
  </si>
  <si>
    <t>Алексей Б.</t>
  </si>
  <si>
    <t>Рекламные расходы</t>
  </si>
  <si>
    <t>авиаперелет</t>
  </si>
  <si>
    <t>проживание</t>
  </si>
  <si>
    <t>Федор О.</t>
  </si>
  <si>
    <t>оплата трансфера</t>
  </si>
  <si>
    <t>ЗП врачей+налоги</t>
  </si>
  <si>
    <t>трансфер</t>
  </si>
  <si>
    <t>Наташа Г.</t>
  </si>
  <si>
    <t>Аванс УЗИ</t>
  </si>
  <si>
    <t>Публикация отчетности на федеральном ресурсе</t>
  </si>
  <si>
    <t>Оплата лицензии на ПО, доработка 1С</t>
  </si>
  <si>
    <t>Почтовые услуги</t>
  </si>
  <si>
    <t>Транспортные расходы, курьерские услуги</t>
  </si>
  <si>
    <t>Покупка спец.питания (средства жертвователя)</t>
  </si>
  <si>
    <t xml:space="preserve">Ваня П. </t>
  </si>
  <si>
    <t>Самат Г.</t>
  </si>
  <si>
    <t>Ваня Н.</t>
  </si>
  <si>
    <t xml:space="preserve">Сергей Ш. </t>
  </si>
  <si>
    <t xml:space="preserve">Таня С. </t>
  </si>
  <si>
    <t>Дмитрий М.</t>
  </si>
  <si>
    <t>Курсы ЛФК</t>
  </si>
  <si>
    <t>Средства ТСР</t>
  </si>
  <si>
    <t xml:space="preserve">Стас К.                                                                                     </t>
  </si>
  <si>
    <t xml:space="preserve">Валя К. </t>
  </si>
  <si>
    <t>Изготовление печатной продукции</t>
  </si>
  <si>
    <t>Виталик Ш.</t>
  </si>
  <si>
    <t>Оплата авиабилетов</t>
  </si>
  <si>
    <t>Лера Р.</t>
  </si>
  <si>
    <t>Саша Ч.</t>
  </si>
  <si>
    <t>Изготовление маркетинговой продукции по программе</t>
  </si>
  <si>
    <t>Ваня К.</t>
  </si>
  <si>
    <t>Средства ФПГ</t>
  </si>
  <si>
    <t>Владикавказ (ГКОУ « Хуры тын» )</t>
  </si>
  <si>
    <t>зп администратора выезда</t>
  </si>
  <si>
    <t>суточные, анализы на COVID</t>
  </si>
  <si>
    <t>закупка мед расходников</t>
  </si>
  <si>
    <t>оплата труда координаторов 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</si>
</sst>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528135"/>
      <name val="Times New Roman"/>
      <family val="1"/>
      <charset val="204"/>
    </font>
    <font>
      <sz val="12"/>
      <color rgb="FF006FC0"/>
      <name val="Calibri"/>
      <family val="2"/>
      <charset val="204"/>
      <scheme val="minor"/>
    </font>
    <font>
      <b/>
      <u/>
      <sz val="12"/>
      <color rgb="FF528135"/>
      <name val="Times New Roman"/>
      <family val="1"/>
      <charset val="204"/>
    </font>
    <font>
      <b/>
      <sz val="14"/>
      <color theme="5" tint="-0.249977111117893"/>
      <name val="Times New Roman"/>
      <family val="1"/>
      <charset val="204"/>
    </font>
    <font>
      <sz val="12"/>
      <color rgb="FF528135"/>
      <name val="Times New Roman"/>
      <family val="1"/>
      <charset val="204"/>
    </font>
    <font>
      <u/>
      <sz val="12"/>
      <color rgb="FF528135"/>
      <name val="Times New Roman"/>
      <family val="1"/>
      <charset val="204"/>
    </font>
    <font>
      <b/>
      <sz val="12"/>
      <color theme="9" tint="-0.249977111117893"/>
      <name val="Times New Roman"/>
      <family val="1"/>
      <charset val="204"/>
    </font>
    <font>
      <sz val="12"/>
      <color theme="4" tint="-0.24997711111789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theme="4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43" fontId="2" fillId="0" borderId="0" xfId="1" applyFont="1" applyBorder="1" applyAlignment="1">
      <alignment horizontal="right" vertical="center" wrapText="1"/>
    </xf>
    <xf numFmtId="43" fontId="2" fillId="0" borderId="0" xfId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/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43" fontId="8" fillId="0" borderId="0" xfId="1" applyFont="1" applyBorder="1" applyAlignment="1">
      <alignment horizontal="right" vertical="top" wrapText="1"/>
    </xf>
    <xf numFmtId="0" fontId="2" fillId="0" borderId="0" xfId="0" applyFont="1" applyFill="1" applyBorder="1" applyAlignment="1">
      <alignment vertical="center" wrapText="1"/>
    </xf>
    <xf numFmtId="43" fontId="6" fillId="0" borderId="0" xfId="1" applyFon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43" fontId="1" fillId="0" borderId="0" xfId="1" applyFont="1" applyBorder="1" applyAlignment="1">
      <alignment wrapText="1"/>
    </xf>
    <xf numFmtId="43" fontId="2" fillId="0" borderId="0" xfId="1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roga-zhizni.org/tanya-s-ne-ostavit-v-odinochestve.htm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39"/>
  <sheetViews>
    <sheetView tabSelected="1" topLeftCell="A119" workbookViewId="0">
      <selection activeCell="A7" sqref="A7"/>
    </sheetView>
  </sheetViews>
  <sheetFormatPr defaultRowHeight="15" x14ac:dyDescent="0.25"/>
  <cols>
    <col min="1" max="1" width="38.85546875" style="23" customWidth="1"/>
    <col min="2" max="2" width="44.140625" style="24" customWidth="1"/>
  </cols>
  <sheetData>
    <row r="1" spans="1:3" ht="30" customHeight="1" x14ac:dyDescent="0.25">
      <c r="A1" s="10" t="s">
        <v>0</v>
      </c>
      <c r="B1" s="10"/>
    </row>
    <row r="2" spans="1:3" ht="15.75" x14ac:dyDescent="0.25">
      <c r="A2" s="2" t="s">
        <v>26</v>
      </c>
      <c r="B2" s="4">
        <f>(12130+57750+28750+34500+57500+23000+74750+45504.1+57500)*1.22</f>
        <v>477488.60199999996</v>
      </c>
    </row>
    <row r="3" spans="1:3" ht="15.75" x14ac:dyDescent="0.25">
      <c r="A3" s="2" t="s">
        <v>2</v>
      </c>
      <c r="B3" s="4">
        <v>50000</v>
      </c>
    </row>
    <row r="4" spans="1:3" ht="21.75" customHeight="1" x14ac:dyDescent="0.25">
      <c r="A4" s="2" t="s">
        <v>3</v>
      </c>
      <c r="B4" s="4">
        <f>8663+570</f>
        <v>9233</v>
      </c>
    </row>
    <row r="5" spans="1:3" ht="31.5" x14ac:dyDescent="0.25">
      <c r="A5" s="13" t="s">
        <v>51</v>
      </c>
      <c r="B5" s="4">
        <f>2840+11360+4714+1160</f>
        <v>20074</v>
      </c>
    </row>
    <row r="6" spans="1:3" ht="31.5" x14ac:dyDescent="0.25">
      <c r="A6" s="2" t="s">
        <v>53</v>
      </c>
      <c r="B6" s="4">
        <v>14092</v>
      </c>
    </row>
    <row r="7" spans="1:3" ht="31.5" x14ac:dyDescent="0.25">
      <c r="A7" s="2" t="s">
        <v>4</v>
      </c>
      <c r="B7" s="4">
        <v>4039</v>
      </c>
    </row>
    <row r="8" spans="1:3" ht="15.75" x14ac:dyDescent="0.25">
      <c r="A8" s="2" t="s">
        <v>1</v>
      </c>
      <c r="B8" s="4">
        <v>1000</v>
      </c>
    </row>
    <row r="9" spans="1:3" ht="15.75" x14ac:dyDescent="0.25">
      <c r="A9" s="2" t="s">
        <v>41</v>
      </c>
      <c r="B9" s="4">
        <f>3000+5000</f>
        <v>8000</v>
      </c>
    </row>
    <row r="10" spans="1:3" ht="15.75" x14ac:dyDescent="0.25">
      <c r="A10" s="2" t="s">
        <v>65</v>
      </c>
      <c r="B10" s="4">
        <v>28500</v>
      </c>
    </row>
    <row r="11" spans="1:3" ht="15.75" x14ac:dyDescent="0.25">
      <c r="A11" s="2" t="s">
        <v>35</v>
      </c>
      <c r="B11" s="4">
        <f>2250+2596+1149+7284</f>
        <v>13279</v>
      </c>
    </row>
    <row r="12" spans="1:3" ht="47.25" x14ac:dyDescent="0.25">
      <c r="A12" s="2" t="s">
        <v>33</v>
      </c>
      <c r="B12" s="4">
        <f>22400+1000</f>
        <v>23400</v>
      </c>
    </row>
    <row r="13" spans="1:3" ht="31.5" x14ac:dyDescent="0.25">
      <c r="A13" s="2" t="s">
        <v>50</v>
      </c>
      <c r="B13" s="4">
        <v>6980</v>
      </c>
    </row>
    <row r="14" spans="1:3" ht="24" customHeight="1" x14ac:dyDescent="0.25">
      <c r="A14" s="13" t="s">
        <v>52</v>
      </c>
      <c r="B14" s="4">
        <f>1116+818</f>
        <v>1934</v>
      </c>
    </row>
    <row r="15" spans="1:3" ht="15.75" customHeight="1" x14ac:dyDescent="0.25">
      <c r="A15" s="14" t="s">
        <v>5</v>
      </c>
      <c r="B15" s="14"/>
    </row>
    <row r="16" spans="1:3" ht="19.5" customHeight="1" x14ac:dyDescent="0.25">
      <c r="A16" s="14"/>
      <c r="B16" s="14"/>
    </row>
    <row r="17" spans="1:2" ht="35.25" customHeight="1" x14ac:dyDescent="0.25">
      <c r="A17" s="10" t="s">
        <v>6</v>
      </c>
      <c r="B17" s="10"/>
    </row>
    <row r="18" spans="1:2" ht="15.75" x14ac:dyDescent="0.25">
      <c r="A18" s="2" t="s">
        <v>7</v>
      </c>
      <c r="B18" s="3">
        <v>905400</v>
      </c>
    </row>
    <row r="19" spans="1:2" ht="31.5" x14ac:dyDescent="0.25">
      <c r="A19" s="2" t="s">
        <v>34</v>
      </c>
      <c r="B19" s="3">
        <f>(15971.67+34500+15333.33+15333+57750+46000+34500)*1.22</f>
        <v>267653.36</v>
      </c>
    </row>
    <row r="20" spans="1:2" ht="31.5" x14ac:dyDescent="0.25">
      <c r="A20" s="2" t="s">
        <v>8</v>
      </c>
      <c r="B20" s="5">
        <f>22507+1524</f>
        <v>24031</v>
      </c>
    </row>
    <row r="21" spans="1:2" ht="31.5" x14ac:dyDescent="0.25">
      <c r="A21" s="2" t="s">
        <v>70</v>
      </c>
      <c r="B21" s="5">
        <v>6600</v>
      </c>
    </row>
    <row r="22" spans="1:2" ht="31.5" x14ac:dyDescent="0.25">
      <c r="A22" s="2" t="s">
        <v>9</v>
      </c>
      <c r="B22" s="15">
        <v>5074</v>
      </c>
    </row>
    <row r="23" spans="1:2" ht="15.75" customHeight="1" x14ac:dyDescent="0.25">
      <c r="A23" s="10" t="s">
        <v>10</v>
      </c>
      <c r="B23" s="10"/>
    </row>
    <row r="24" spans="1:2" ht="16.5" customHeight="1" x14ac:dyDescent="0.25">
      <c r="A24" s="10"/>
      <c r="B24" s="10"/>
    </row>
    <row r="25" spans="1:2" ht="31.5" x14ac:dyDescent="0.25">
      <c r="A25" s="2" t="s">
        <v>27</v>
      </c>
      <c r="B25" s="3">
        <f>(15971.67+15333.33+15333+40250+34500+46000)*1.22</f>
        <v>204213.36</v>
      </c>
    </row>
    <row r="26" spans="1:2" ht="47.25" x14ac:dyDescent="0.25">
      <c r="A26" s="2" t="s">
        <v>11</v>
      </c>
      <c r="B26" s="5">
        <f>58537+1969</f>
        <v>60506</v>
      </c>
    </row>
    <row r="27" spans="1:2" ht="63" x14ac:dyDescent="0.25">
      <c r="A27" s="2" t="s">
        <v>12</v>
      </c>
      <c r="B27" s="3">
        <f>3337+10499+585</f>
        <v>14421</v>
      </c>
    </row>
    <row r="28" spans="1:2" ht="31.5" x14ac:dyDescent="0.25">
      <c r="A28" s="2" t="s">
        <v>54</v>
      </c>
      <c r="B28" s="3">
        <v>27370</v>
      </c>
    </row>
    <row r="29" spans="1:2" ht="15.75" x14ac:dyDescent="0.25">
      <c r="A29" s="6" t="s">
        <v>49</v>
      </c>
      <c r="B29" s="5">
        <v>500000</v>
      </c>
    </row>
    <row r="30" spans="1:2" ht="31.5" x14ac:dyDescent="0.25">
      <c r="A30" s="1" t="s">
        <v>13</v>
      </c>
      <c r="B30" s="3">
        <f>61520*1.2</f>
        <v>73824</v>
      </c>
    </row>
    <row r="31" spans="1:2" ht="15.75" x14ac:dyDescent="0.25">
      <c r="A31" s="16" t="s">
        <v>38</v>
      </c>
      <c r="B31" s="17"/>
    </row>
    <row r="32" spans="1:2" ht="15.75" x14ac:dyDescent="0.25">
      <c r="A32" s="6" t="s">
        <v>14</v>
      </c>
      <c r="B32" s="5">
        <v>37500</v>
      </c>
    </row>
    <row r="33" spans="1:2" ht="15.75" x14ac:dyDescent="0.25">
      <c r="A33" s="6" t="s">
        <v>15</v>
      </c>
      <c r="B33" s="5">
        <v>1489</v>
      </c>
    </row>
    <row r="34" spans="1:2" ht="15.75" x14ac:dyDescent="0.25">
      <c r="A34" s="6" t="s">
        <v>16</v>
      </c>
      <c r="B34" s="5">
        <v>6419</v>
      </c>
    </row>
    <row r="35" spans="1:2" ht="15.75" x14ac:dyDescent="0.25">
      <c r="A35" s="16" t="s">
        <v>55</v>
      </c>
      <c r="B35" s="5"/>
    </row>
    <row r="36" spans="1:2" ht="15.75" x14ac:dyDescent="0.25">
      <c r="A36" s="6" t="s">
        <v>15</v>
      </c>
      <c r="B36" s="5">
        <v>3000</v>
      </c>
    </row>
    <row r="37" spans="1:2" ht="15.75" x14ac:dyDescent="0.25">
      <c r="A37" s="6" t="s">
        <v>62</v>
      </c>
      <c r="B37" s="5">
        <v>17847</v>
      </c>
    </row>
    <row r="38" spans="1:2" ht="15.75" x14ac:dyDescent="0.25">
      <c r="A38" s="6" t="s">
        <v>61</v>
      </c>
      <c r="B38" s="5">
        <v>18000</v>
      </c>
    </row>
    <row r="39" spans="1:2" ht="15.75" x14ac:dyDescent="0.25">
      <c r="A39" s="6" t="s">
        <v>17</v>
      </c>
      <c r="B39" s="5">
        <v>37500</v>
      </c>
    </row>
    <row r="40" spans="1:2" ht="15.75" x14ac:dyDescent="0.25">
      <c r="A40" s="16" t="s">
        <v>56</v>
      </c>
      <c r="B40" s="5"/>
    </row>
    <row r="41" spans="1:2" ht="15.75" x14ac:dyDescent="0.25">
      <c r="A41" s="6" t="s">
        <v>17</v>
      </c>
      <c r="B41" s="5">
        <v>37500</v>
      </c>
    </row>
    <row r="42" spans="1:2" ht="15.75" x14ac:dyDescent="0.25">
      <c r="A42" s="6" t="s">
        <v>15</v>
      </c>
      <c r="B42" s="5"/>
    </row>
    <row r="43" spans="1:2" ht="15.75" x14ac:dyDescent="0.25">
      <c r="A43" s="6" t="s">
        <v>16</v>
      </c>
      <c r="B43" s="5">
        <v>747</v>
      </c>
    </row>
    <row r="44" spans="1:2" ht="15.75" x14ac:dyDescent="0.25">
      <c r="A44" s="16" t="s">
        <v>37</v>
      </c>
      <c r="B44" s="5"/>
    </row>
    <row r="45" spans="1:2" ht="15.75" x14ac:dyDescent="0.25">
      <c r="A45" s="6" t="s">
        <v>16</v>
      </c>
      <c r="B45" s="5">
        <v>4890</v>
      </c>
    </row>
    <row r="46" spans="1:2" ht="15.75" x14ac:dyDescent="0.25">
      <c r="A46" s="6" t="s">
        <v>15</v>
      </c>
      <c r="B46" s="5">
        <v>1931</v>
      </c>
    </row>
    <row r="47" spans="1:2" ht="15.75" x14ac:dyDescent="0.25">
      <c r="A47" s="6" t="s">
        <v>14</v>
      </c>
      <c r="B47" s="5">
        <v>37500</v>
      </c>
    </row>
    <row r="48" spans="1:2" ht="15.75" x14ac:dyDescent="0.25">
      <c r="A48" s="16" t="s">
        <v>63</v>
      </c>
      <c r="B48" s="5"/>
    </row>
    <row r="49" spans="1:2" ht="15.75" x14ac:dyDescent="0.25">
      <c r="A49" s="6" t="s">
        <v>17</v>
      </c>
      <c r="B49" s="5">
        <v>37500</v>
      </c>
    </row>
    <row r="50" spans="1:2" ht="15.75" x14ac:dyDescent="0.25">
      <c r="A50" s="6" t="s">
        <v>39</v>
      </c>
      <c r="B50" s="5">
        <v>12987</v>
      </c>
    </row>
    <row r="51" spans="1:2" ht="15.75" x14ac:dyDescent="0.25">
      <c r="A51" s="6" t="s">
        <v>15</v>
      </c>
      <c r="B51" s="18">
        <v>7238</v>
      </c>
    </row>
    <row r="52" spans="1:2" ht="15.75" x14ac:dyDescent="0.25">
      <c r="A52" s="16" t="s">
        <v>57</v>
      </c>
      <c r="B52" s="5"/>
    </row>
    <row r="53" spans="1:2" ht="15.75" x14ac:dyDescent="0.25">
      <c r="A53" s="6" t="s">
        <v>14</v>
      </c>
      <c r="B53" s="5">
        <v>51000</v>
      </c>
    </row>
    <row r="54" spans="1:2" ht="15.75" x14ac:dyDescent="0.25">
      <c r="A54" s="6" t="s">
        <v>16</v>
      </c>
      <c r="B54" s="5">
        <v>10334</v>
      </c>
    </row>
    <row r="55" spans="1:2" ht="15.75" x14ac:dyDescent="0.25">
      <c r="A55" s="6" t="s">
        <v>15</v>
      </c>
      <c r="B55" s="5">
        <v>1449</v>
      </c>
    </row>
    <row r="56" spans="1:2" ht="15.75" x14ac:dyDescent="0.25">
      <c r="A56" s="16" t="s">
        <v>64</v>
      </c>
      <c r="B56" s="5"/>
    </row>
    <row r="57" spans="1:2" ht="15.75" x14ac:dyDescent="0.25">
      <c r="A57" s="6" t="s">
        <v>18</v>
      </c>
      <c r="B57" s="5">
        <v>37500</v>
      </c>
    </row>
    <row r="58" spans="1:2" ht="15.75" x14ac:dyDescent="0.25">
      <c r="A58" s="6" t="s">
        <v>15</v>
      </c>
      <c r="B58" s="5">
        <v>2499</v>
      </c>
    </row>
    <row r="59" spans="1:2" ht="15.75" x14ac:dyDescent="0.25">
      <c r="A59" s="6" t="s">
        <v>16</v>
      </c>
      <c r="B59" s="5">
        <v>5095</v>
      </c>
    </row>
    <row r="60" spans="1:2" ht="15.75" x14ac:dyDescent="0.25">
      <c r="A60" s="16" t="s">
        <v>19</v>
      </c>
      <c r="B60" s="5"/>
    </row>
    <row r="61" spans="1:2" ht="15.75" x14ac:dyDescent="0.25">
      <c r="A61" s="6" t="s">
        <v>14</v>
      </c>
      <c r="B61" s="5">
        <v>51000</v>
      </c>
    </row>
    <row r="62" spans="1:2" ht="15.75" x14ac:dyDescent="0.25">
      <c r="A62" s="6" t="s">
        <v>16</v>
      </c>
      <c r="B62" s="5">
        <v>648</v>
      </c>
    </row>
    <row r="63" spans="1:2" ht="15.75" x14ac:dyDescent="0.25">
      <c r="A63" s="6" t="s">
        <v>15</v>
      </c>
      <c r="B63" s="5"/>
    </row>
    <row r="64" spans="1:2" ht="15.75" x14ac:dyDescent="0.25">
      <c r="A64" s="16" t="s">
        <v>20</v>
      </c>
      <c r="B64" s="5"/>
    </row>
    <row r="65" spans="1:2" ht="15.75" x14ac:dyDescent="0.25">
      <c r="A65" s="6" t="s">
        <v>17</v>
      </c>
      <c r="B65" s="5">
        <v>51000</v>
      </c>
    </row>
    <row r="66" spans="1:2" ht="15.75" x14ac:dyDescent="0.25">
      <c r="A66" s="6" t="s">
        <v>16</v>
      </c>
      <c r="B66" s="5">
        <v>18465</v>
      </c>
    </row>
    <row r="67" spans="1:2" ht="15.75" x14ac:dyDescent="0.25">
      <c r="A67" s="6" t="s">
        <v>15</v>
      </c>
      <c r="B67" s="5">
        <v>1794</v>
      </c>
    </row>
    <row r="68" spans="1:2" ht="15.75" x14ac:dyDescent="0.25">
      <c r="A68" s="16" t="s">
        <v>58</v>
      </c>
      <c r="B68" s="5"/>
    </row>
    <row r="69" spans="1:2" ht="15.75" x14ac:dyDescent="0.25">
      <c r="A69" s="6" t="s">
        <v>17</v>
      </c>
      <c r="B69" s="18">
        <v>51000</v>
      </c>
    </row>
    <row r="70" spans="1:2" ht="15.75" x14ac:dyDescent="0.25">
      <c r="A70" s="6" t="s">
        <v>15</v>
      </c>
      <c r="B70" s="18"/>
    </row>
    <row r="71" spans="1:2" ht="15.75" x14ac:dyDescent="0.25">
      <c r="A71" s="6" t="s">
        <v>16</v>
      </c>
      <c r="B71" s="18">
        <v>297</v>
      </c>
    </row>
    <row r="72" spans="1:2" ht="15.75" x14ac:dyDescent="0.25">
      <c r="A72" s="16" t="s">
        <v>59</v>
      </c>
      <c r="B72" s="5"/>
    </row>
    <row r="73" spans="1:2" ht="15.75" x14ac:dyDescent="0.25">
      <c r="A73" s="6" t="s">
        <v>21</v>
      </c>
      <c r="B73" s="5">
        <v>37500</v>
      </c>
    </row>
    <row r="74" spans="1:2" ht="15.75" x14ac:dyDescent="0.25">
      <c r="A74" s="6" t="s">
        <v>22</v>
      </c>
      <c r="B74" s="5">
        <v>10542</v>
      </c>
    </row>
    <row r="75" spans="1:2" ht="15.75" x14ac:dyDescent="0.25">
      <c r="A75" s="6" t="s">
        <v>23</v>
      </c>
      <c r="B75" s="5">
        <v>8355</v>
      </c>
    </row>
    <row r="76" spans="1:2" ht="15.75" x14ac:dyDescent="0.25">
      <c r="A76" s="16" t="s">
        <v>36</v>
      </c>
      <c r="B76" s="5"/>
    </row>
    <row r="77" spans="1:2" ht="15.75" x14ac:dyDescent="0.25">
      <c r="A77" s="6" t="s">
        <v>14</v>
      </c>
      <c r="B77" s="5">
        <v>51000</v>
      </c>
    </row>
    <row r="78" spans="1:2" ht="15.75" x14ac:dyDescent="0.25">
      <c r="A78" s="6" t="s">
        <v>15</v>
      </c>
      <c r="B78" s="5">
        <v>1489</v>
      </c>
    </row>
    <row r="79" spans="1:2" ht="15.75" x14ac:dyDescent="0.25">
      <c r="A79" s="6" t="s">
        <v>16</v>
      </c>
      <c r="B79" s="5">
        <v>4997</v>
      </c>
    </row>
    <row r="80" spans="1:2" ht="15.75" x14ac:dyDescent="0.25">
      <c r="A80" s="16" t="s">
        <v>29</v>
      </c>
      <c r="B80" s="5"/>
    </row>
    <row r="81" spans="1:2" ht="15.75" x14ac:dyDescent="0.25">
      <c r="A81" s="6" t="s">
        <v>17</v>
      </c>
      <c r="B81" s="5">
        <v>51000</v>
      </c>
    </row>
    <row r="82" spans="1:2" ht="15.75" x14ac:dyDescent="0.25">
      <c r="A82" s="6" t="s">
        <v>15</v>
      </c>
      <c r="B82" s="5">
        <v>10232</v>
      </c>
    </row>
    <row r="83" spans="1:2" ht="15.75" x14ac:dyDescent="0.25">
      <c r="A83" s="6" t="s">
        <v>16</v>
      </c>
      <c r="B83" s="5">
        <v>21359</v>
      </c>
    </row>
    <row r="84" spans="1:2" ht="15.75" x14ac:dyDescent="0.25">
      <c r="A84" s="12" t="s">
        <v>31</v>
      </c>
      <c r="B84" s="5"/>
    </row>
    <row r="85" spans="1:2" ht="15.75" x14ac:dyDescent="0.25">
      <c r="A85" s="6" t="s">
        <v>14</v>
      </c>
      <c r="B85" s="5">
        <v>37500</v>
      </c>
    </row>
    <row r="86" spans="1:2" ht="15.75" x14ac:dyDescent="0.25">
      <c r="A86" s="6" t="s">
        <v>16</v>
      </c>
      <c r="B86" s="5">
        <v>7229</v>
      </c>
    </row>
    <row r="87" spans="1:2" ht="15.75" x14ac:dyDescent="0.25">
      <c r="A87" s="6" t="s">
        <v>15</v>
      </c>
      <c r="B87" s="5">
        <v>885</v>
      </c>
    </row>
    <row r="88" spans="1:2" ht="15.75" x14ac:dyDescent="0.25">
      <c r="A88" s="12" t="s">
        <v>32</v>
      </c>
      <c r="B88" s="5"/>
    </row>
    <row r="89" spans="1:2" ht="15.75" x14ac:dyDescent="0.25">
      <c r="A89" s="6" t="s">
        <v>24</v>
      </c>
      <c r="B89" s="5">
        <v>37500</v>
      </c>
    </row>
    <row r="90" spans="1:2" ht="15.75" x14ac:dyDescent="0.25">
      <c r="A90" s="6" t="s">
        <v>16</v>
      </c>
      <c r="B90" s="5">
        <v>5393</v>
      </c>
    </row>
    <row r="91" spans="1:2" ht="15.75" x14ac:dyDescent="0.25">
      <c r="A91" s="6" t="s">
        <v>15</v>
      </c>
      <c r="B91" s="5"/>
    </row>
    <row r="92" spans="1:2" ht="15.75" x14ac:dyDescent="0.25">
      <c r="A92" s="12" t="s">
        <v>44</v>
      </c>
      <c r="B92" s="5"/>
    </row>
    <row r="93" spans="1:2" ht="15.75" x14ac:dyDescent="0.25">
      <c r="A93" s="6" t="s">
        <v>24</v>
      </c>
      <c r="B93" s="5">
        <v>37500</v>
      </c>
    </row>
    <row r="94" spans="1:2" ht="15.75" x14ac:dyDescent="0.25">
      <c r="A94" s="6" t="s">
        <v>16</v>
      </c>
      <c r="B94" s="5">
        <v>1810</v>
      </c>
    </row>
    <row r="95" spans="1:2" ht="15.75" x14ac:dyDescent="0.25">
      <c r="A95" s="6" t="s">
        <v>45</v>
      </c>
      <c r="B95" s="5">
        <v>3068</v>
      </c>
    </row>
    <row r="96" spans="1:2" ht="15.75" x14ac:dyDescent="0.25">
      <c r="A96" s="12" t="s">
        <v>48</v>
      </c>
      <c r="B96" s="5"/>
    </row>
    <row r="97" spans="1:2" ht="15.75" x14ac:dyDescent="0.25">
      <c r="A97" s="6" t="s">
        <v>24</v>
      </c>
      <c r="B97" s="5">
        <v>3400</v>
      </c>
    </row>
    <row r="98" spans="1:2" ht="15.75" x14ac:dyDescent="0.25">
      <c r="A98" s="6" t="s">
        <v>15</v>
      </c>
      <c r="B98" s="5">
        <v>2070</v>
      </c>
    </row>
    <row r="99" spans="1:2" ht="15.75" x14ac:dyDescent="0.25">
      <c r="A99" s="12" t="s">
        <v>60</v>
      </c>
      <c r="B99" s="5"/>
    </row>
    <row r="100" spans="1:2" ht="15.75" x14ac:dyDescent="0.25">
      <c r="A100" s="6" t="s">
        <v>14</v>
      </c>
      <c r="B100" s="5">
        <v>15300</v>
      </c>
    </row>
    <row r="101" spans="1:2" ht="15.75" x14ac:dyDescent="0.25">
      <c r="A101" s="6" t="s">
        <v>16</v>
      </c>
      <c r="B101" s="5">
        <v>1423</v>
      </c>
    </row>
    <row r="102" spans="1:2" ht="15.75" x14ac:dyDescent="0.25">
      <c r="A102" s="6" t="s">
        <v>15</v>
      </c>
      <c r="B102" s="5"/>
    </row>
    <row r="103" spans="1:2" ht="15.75" x14ac:dyDescent="0.25">
      <c r="A103" s="12" t="s">
        <v>66</v>
      </c>
      <c r="B103" s="5"/>
    </row>
    <row r="104" spans="1:2" ht="15.75" x14ac:dyDescent="0.25">
      <c r="A104" s="6" t="s">
        <v>67</v>
      </c>
      <c r="B104" s="5">
        <v>37988</v>
      </c>
    </row>
    <row r="105" spans="1:2" ht="15.75" x14ac:dyDescent="0.25">
      <c r="A105" s="12" t="s">
        <v>68</v>
      </c>
      <c r="B105" s="5"/>
    </row>
    <row r="106" spans="1:2" ht="15.75" x14ac:dyDescent="0.25">
      <c r="A106" s="6" t="s">
        <v>67</v>
      </c>
      <c r="B106" s="5">
        <v>28401</v>
      </c>
    </row>
    <row r="107" spans="1:2" ht="15.75" x14ac:dyDescent="0.25">
      <c r="A107" s="12" t="s">
        <v>69</v>
      </c>
      <c r="B107" s="5"/>
    </row>
    <row r="108" spans="1:2" ht="15.75" x14ac:dyDescent="0.25">
      <c r="A108" s="6" t="s">
        <v>67</v>
      </c>
      <c r="B108" s="5">
        <v>27716</v>
      </c>
    </row>
    <row r="109" spans="1:2" ht="15.75" x14ac:dyDescent="0.25">
      <c r="A109" s="12" t="s">
        <v>30</v>
      </c>
      <c r="B109" s="5"/>
    </row>
    <row r="110" spans="1:2" ht="15.75" x14ac:dyDescent="0.25">
      <c r="A110" s="6" t="s">
        <v>67</v>
      </c>
      <c r="B110" s="5">
        <v>29556</v>
      </c>
    </row>
    <row r="111" spans="1:2" ht="15.75" x14ac:dyDescent="0.25">
      <c r="A111" s="6"/>
      <c r="B111" s="5"/>
    </row>
    <row r="112" spans="1:2" ht="15.75" x14ac:dyDescent="0.25">
      <c r="A112" s="12" t="s">
        <v>71</v>
      </c>
      <c r="B112" s="5"/>
    </row>
    <row r="113" spans="1:2" ht="15.75" x14ac:dyDescent="0.25">
      <c r="A113" s="6" t="s">
        <v>67</v>
      </c>
      <c r="B113" s="5">
        <v>27451</v>
      </c>
    </row>
    <row r="114" spans="1:2" ht="15.75" x14ac:dyDescent="0.25">
      <c r="A114" s="12" t="s">
        <v>40</v>
      </c>
      <c r="B114" s="5"/>
    </row>
    <row r="115" spans="1:2" ht="15.75" x14ac:dyDescent="0.25">
      <c r="A115" s="6" t="s">
        <v>15</v>
      </c>
      <c r="B115" s="5">
        <v>2732</v>
      </c>
    </row>
    <row r="116" spans="1:2" ht="27.75" customHeight="1" x14ac:dyDescent="0.25">
      <c r="A116" s="11" t="s">
        <v>25</v>
      </c>
      <c r="B116" s="11"/>
    </row>
    <row r="117" spans="1:2" ht="26.25" customHeight="1" x14ac:dyDescent="0.25">
      <c r="A117" s="25" t="s">
        <v>73</v>
      </c>
      <c r="B117" s="7"/>
    </row>
    <row r="118" spans="1:2" ht="15.75" x14ac:dyDescent="0.25">
      <c r="A118" s="6" t="s">
        <v>43</v>
      </c>
      <c r="B118" s="18">
        <v>26250</v>
      </c>
    </row>
    <row r="119" spans="1:2" ht="15.75" x14ac:dyDescent="0.25">
      <c r="A119" s="6" t="s">
        <v>42</v>
      </c>
      <c r="B119" s="18">
        <f>61142+6846</f>
        <v>67988</v>
      </c>
    </row>
    <row r="120" spans="1:2" ht="15.75" x14ac:dyDescent="0.25">
      <c r="A120" s="6" t="s">
        <v>74</v>
      </c>
      <c r="B120" s="18">
        <f>(10862+11069)*1.22</f>
        <v>26755.82</v>
      </c>
    </row>
    <row r="121" spans="1:2" ht="15.75" x14ac:dyDescent="0.25">
      <c r="A121" s="6" t="s">
        <v>75</v>
      </c>
      <c r="B121" s="18">
        <f>10727</f>
        <v>10727</v>
      </c>
    </row>
    <row r="122" spans="1:2" ht="15.75" x14ac:dyDescent="0.25">
      <c r="A122" s="6" t="s">
        <v>46</v>
      </c>
      <c r="B122" s="18">
        <v>20689.2</v>
      </c>
    </row>
    <row r="123" spans="1:2" ht="15.75" x14ac:dyDescent="0.25">
      <c r="A123" s="6" t="s">
        <v>47</v>
      </c>
      <c r="B123" s="18">
        <f>19900+13082</f>
        <v>32982</v>
      </c>
    </row>
    <row r="124" spans="1:2" ht="15.75" x14ac:dyDescent="0.25">
      <c r="A124" s="19"/>
      <c r="B124" s="18"/>
    </row>
    <row r="125" spans="1:2" ht="15.75" x14ac:dyDescent="0.25">
      <c r="A125" s="25" t="s">
        <v>72</v>
      </c>
      <c r="B125" s="20"/>
    </row>
    <row r="126" spans="1:2" ht="15.75" x14ac:dyDescent="0.25">
      <c r="A126" s="6" t="s">
        <v>42</v>
      </c>
      <c r="B126" s="4">
        <v>66616</v>
      </c>
    </row>
    <row r="127" spans="1:2" ht="15.75" x14ac:dyDescent="0.25">
      <c r="A127" s="6" t="s">
        <v>43</v>
      </c>
      <c r="B127" s="4">
        <v>44100</v>
      </c>
    </row>
    <row r="128" spans="1:2" ht="15.75" x14ac:dyDescent="0.25">
      <c r="A128" s="6" t="s">
        <v>76</v>
      </c>
      <c r="B128" s="4">
        <v>1387</v>
      </c>
    </row>
    <row r="129" spans="1:3" ht="15.75" x14ac:dyDescent="0.25">
      <c r="A129" s="6" t="s">
        <v>46</v>
      </c>
      <c r="B129" s="4">
        <v>289657.2</v>
      </c>
    </row>
    <row r="130" spans="1:3" ht="15.75" x14ac:dyDescent="0.25">
      <c r="A130" s="6" t="s">
        <v>47</v>
      </c>
      <c r="B130" s="4">
        <v>13566</v>
      </c>
    </row>
    <row r="131" spans="1:3" ht="31.5" x14ac:dyDescent="0.25">
      <c r="A131" s="6" t="s">
        <v>77</v>
      </c>
      <c r="B131" s="4">
        <v>108100</v>
      </c>
      <c r="C131" s="8"/>
    </row>
    <row r="132" spans="1:3" ht="15.75" x14ac:dyDescent="0.25">
      <c r="A132" s="6"/>
      <c r="B132" s="4">
        <v>15000</v>
      </c>
    </row>
    <row r="133" spans="1:3" ht="15.75" x14ac:dyDescent="0.25">
      <c r="A133" s="9"/>
      <c r="B133" s="7"/>
    </row>
    <row r="134" spans="1:3" ht="15.75" customHeight="1" x14ac:dyDescent="0.25">
      <c r="A134" s="26" t="s">
        <v>28</v>
      </c>
      <c r="B134" s="26"/>
    </row>
    <row r="135" spans="1:3" ht="31.5" x14ac:dyDescent="0.25">
      <c r="A135" s="6" t="s">
        <v>53</v>
      </c>
      <c r="B135" s="22">
        <v>7562</v>
      </c>
    </row>
    <row r="136" spans="1:3" ht="31.5" x14ac:dyDescent="0.25">
      <c r="A136" s="6" t="s">
        <v>27</v>
      </c>
      <c r="B136" s="22">
        <f>(4791.67+15971.67+15333.33+15333.33+28735+46000+23000)*1.22</f>
        <v>181981.3</v>
      </c>
    </row>
    <row r="139" spans="1:3" x14ac:dyDescent="0.25">
      <c r="B139" s="21"/>
    </row>
  </sheetData>
  <mergeCells count="6">
    <mergeCell ref="A134:B134"/>
    <mergeCell ref="A1:B1"/>
    <mergeCell ref="A17:B17"/>
    <mergeCell ref="A15:B16"/>
    <mergeCell ref="A23:B24"/>
    <mergeCell ref="A116:B116"/>
  </mergeCells>
  <hyperlinks>
    <hyperlink ref="A72" r:id="rId1" display="https://doroga-zhizni.org/tanya-s-ne-ostavit-v-odinochestve.html"/>
  </hyperlinks>
  <pageMargins left="0.7" right="0.7" top="0.75" bottom="0.75" header="0.3" footer="0.3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апрель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a.kotelnikova</cp:lastModifiedBy>
  <dcterms:created xsi:type="dcterms:W3CDTF">2020-10-08T09:15:41Z</dcterms:created>
  <dcterms:modified xsi:type="dcterms:W3CDTF">2021-05-17T12:39:05Z</dcterms:modified>
</cp:coreProperties>
</file>